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oel\Documents\OKS Økonomi\Budget 2026\"/>
    </mc:Choice>
  </mc:AlternateContent>
  <xr:revisionPtr revIDLastSave="0" documentId="8_{4EF63411-5312-44E9-AC14-6E2C536862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riftsbudget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2" i="1" l="1"/>
  <c r="C98" i="1"/>
  <c r="C90" i="1"/>
  <c r="C75" i="1"/>
  <c r="C57" i="1"/>
  <c r="C44" i="1"/>
  <c r="C33" i="1"/>
  <c r="C13" i="1"/>
  <c r="C156" i="1"/>
  <c r="C154" i="1"/>
  <c r="C155" i="1" l="1"/>
</calcChain>
</file>

<file path=xl/sharedStrings.xml><?xml version="1.0" encoding="utf-8"?>
<sst xmlns="http://schemas.openxmlformats.org/spreadsheetml/2006/main" count="204" uniqueCount="116">
  <si>
    <t>Saldobalance</t>
  </si>
  <si>
    <t>For perioden: 01-01-2026 til 31-12-2026</t>
  </si>
  <si>
    <t>Kontonr</t>
  </si>
  <si>
    <t>Navn</t>
  </si>
  <si>
    <t/>
  </si>
  <si>
    <t>Resultatopgørelse</t>
  </si>
  <si>
    <t>Aktiviteter</t>
  </si>
  <si>
    <t>Kontingent Drenge</t>
  </si>
  <si>
    <t>Kontingent Piger</t>
  </si>
  <si>
    <t>Kontingent Herre Senior</t>
  </si>
  <si>
    <t>Kontingent Dame Senior</t>
  </si>
  <si>
    <t>OBBC Fitness</t>
  </si>
  <si>
    <t>OBBC Fitness (91392)</t>
  </si>
  <si>
    <t>Kontingent senior</t>
  </si>
  <si>
    <t>Kontingent passiv</t>
  </si>
  <si>
    <t>Medlemstilskud (aktivitetstilskud)</t>
  </si>
  <si>
    <t>Lokaletilskud (Odense Kommune)</t>
  </si>
  <si>
    <t>Kantineomsætning</t>
  </si>
  <si>
    <t>Køb selv køleskab</t>
  </si>
  <si>
    <t>Tilskud græsmaling</t>
  </si>
  <si>
    <t>Tilskud OK benzin</t>
  </si>
  <si>
    <t>Football Academy</t>
  </si>
  <si>
    <t>Entreindtægter</t>
  </si>
  <si>
    <t>National træningskompensation</t>
  </si>
  <si>
    <t>Øvrige sponsorer</t>
  </si>
  <si>
    <t>Sponsorer Herre</t>
  </si>
  <si>
    <t>Sponsorer Dame</t>
  </si>
  <si>
    <t>Sponsorer Drenge</t>
  </si>
  <si>
    <t>Sponsorer Pige</t>
  </si>
  <si>
    <t>Indtægter merchandise</t>
  </si>
  <si>
    <t>Frikøb Sportmaster</t>
  </si>
  <si>
    <t>Leje af anlæg</t>
  </si>
  <si>
    <t>Div. indtægter</t>
  </si>
  <si>
    <t>Indtægter i alt</t>
  </si>
  <si>
    <t>Tøj</t>
  </si>
  <si>
    <t>Træner udgifter</t>
  </si>
  <si>
    <t>Bolde</t>
  </si>
  <si>
    <t>Forplejning</t>
  </si>
  <si>
    <t>Diverse</t>
  </si>
  <si>
    <t>Football Academy i alt</t>
  </si>
  <si>
    <t>DBU Fyn - dommere/turneringsgebyr mv.</t>
  </si>
  <si>
    <t>Trænergodtgørelse</t>
  </si>
  <si>
    <t>Fodbold Fabrikken</t>
  </si>
  <si>
    <t>Tøj, Trænere</t>
  </si>
  <si>
    <t>Mødeudgifter</t>
  </si>
  <si>
    <t>Trænerkurser</t>
  </si>
  <si>
    <t>Bolde/rekvisitter</t>
  </si>
  <si>
    <t>Spillertøj</t>
  </si>
  <si>
    <t>Transport</t>
  </si>
  <si>
    <t>Leje haller/kunstgræs</t>
  </si>
  <si>
    <t>Fortæringsudgifter</t>
  </si>
  <si>
    <t>Bonus</t>
  </si>
  <si>
    <t>Fysioterapeut / Læge</t>
  </si>
  <si>
    <t>Frikøb Unisport</t>
  </si>
  <si>
    <t>Trænergodtgørelse inkl. trænertøj</t>
  </si>
  <si>
    <t>Tøj, trænere</t>
  </si>
  <si>
    <t>Ungdomsudviklinger</t>
  </si>
  <si>
    <t>Udgifter Pigeraketten</t>
  </si>
  <si>
    <t>Repræsentation</t>
  </si>
  <si>
    <t>Varekøb, kantine</t>
  </si>
  <si>
    <t>Småinventar, kantine</t>
  </si>
  <si>
    <t>Lønninger</t>
  </si>
  <si>
    <t>Husleje</t>
  </si>
  <si>
    <t>Alarmsystem</t>
  </si>
  <si>
    <t>Erstatninger kolonihave osv.</t>
  </si>
  <si>
    <t>Vedligeholdelse INDE</t>
  </si>
  <si>
    <t>Vedligeholdelse UDE</t>
  </si>
  <si>
    <t>Kunstgræsbaner, diesel, salt, ovs.</t>
  </si>
  <si>
    <t>Græsmaling</t>
  </si>
  <si>
    <t>Inventar/nyanskaffelser</t>
  </si>
  <si>
    <t>Rengøring</t>
  </si>
  <si>
    <t>Renovation</t>
  </si>
  <si>
    <t>El - vand  - varme</t>
  </si>
  <si>
    <t>Forsikringer</t>
  </si>
  <si>
    <t>Banevanding</t>
  </si>
  <si>
    <t>Afskrivninger</t>
  </si>
  <si>
    <t>Telefon</t>
  </si>
  <si>
    <t>Dankort, Nets, Mobilepay gebyr</t>
  </si>
  <si>
    <t>Kontorartikler</t>
  </si>
  <si>
    <t>Kopimaskine</t>
  </si>
  <si>
    <t>Annoncer - reklamer</t>
  </si>
  <si>
    <t>Møde - generalforsamling mv.</t>
  </si>
  <si>
    <t>IT-udgifter Nets, hjemmeside, kluboffice</t>
  </si>
  <si>
    <t>Revision - advokat</t>
  </si>
  <si>
    <t>Småinventar</t>
  </si>
  <si>
    <t>Div. udgifter sponsorer</t>
  </si>
  <si>
    <t>Beklædning</t>
  </si>
  <si>
    <t>Sponsor arrangementer</t>
  </si>
  <si>
    <t>Regnskabsmæssig assistance</t>
  </si>
  <si>
    <t>Udgifter Projekt Demens</t>
  </si>
  <si>
    <t>Omkostninger frivillige</t>
  </si>
  <si>
    <t>Diverse udgifter</t>
  </si>
  <si>
    <t>AM-bidragspligtig indkomst</t>
  </si>
  <si>
    <t>Kørselsgodtgørelse</t>
  </si>
  <si>
    <t>ATP</t>
  </si>
  <si>
    <t>Personaleudg. incl. beklædning best. og pers.</t>
  </si>
  <si>
    <t>Samlet betaling</t>
  </si>
  <si>
    <t>Intern lønfordeling</t>
  </si>
  <si>
    <t>Personaleomkostninger i alt</t>
  </si>
  <si>
    <t>Driftresultat</t>
  </si>
  <si>
    <t>Ejendom og Administration</t>
  </si>
  <si>
    <t>Omkostninger i alt</t>
  </si>
  <si>
    <t>Herre senior - hold 1 + 2</t>
  </si>
  <si>
    <t>Herre senior - hold 1 + 2 i alt</t>
  </si>
  <si>
    <t>Herre senior øvrige</t>
  </si>
  <si>
    <t>Herre senior øvrige i alt</t>
  </si>
  <si>
    <t>Dame Senior</t>
  </si>
  <si>
    <t>Dame Senior i alt</t>
  </si>
  <si>
    <t>Piger</t>
  </si>
  <si>
    <t>Piger i alt</t>
  </si>
  <si>
    <t>Drenge</t>
  </si>
  <si>
    <t>Drenge i alt</t>
  </si>
  <si>
    <t>Kantine</t>
  </si>
  <si>
    <t>Kantine i alt</t>
  </si>
  <si>
    <t xml:space="preserve">Driftsbudget (kr) </t>
  </si>
  <si>
    <t>Driftsbudget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</si>
</sst>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6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0F4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4" fontId="2" fillId="3" borderId="0" xfId="0" applyNumberFormat="1" applyFont="1" applyFill="1" applyAlignment="1">
      <alignment horizontal="right"/>
    </xf>
    <xf numFmtId="0" fontId="1" fillId="0" borderId="0" xfId="0" applyFont="1"/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"/>
  <sheetViews>
    <sheetView tabSelected="1" zoomScale="80" zoomScaleNormal="80" workbookViewId="0">
      <pane ySplit="5" topLeftCell="A6" activePane="bottomLeft" state="frozen"/>
      <selection pane="bottomLeft" activeCell="G13" sqref="G13"/>
    </sheetView>
  </sheetViews>
  <sheetFormatPr defaultColWidth="9.1796875" defaultRowHeight="14.5" x14ac:dyDescent="0.35"/>
  <cols>
    <col min="1" max="1" width="9.1796875" customWidth="1"/>
    <col min="2" max="2" width="43.453125" customWidth="1"/>
    <col min="3" max="3" width="20.6328125" customWidth="1"/>
    <col min="4" max="4" width="9.1796875" customWidth="1"/>
  </cols>
  <sheetData>
    <row r="1" spans="1:3" ht="21" x14ac:dyDescent="0.5">
      <c r="A1" s="9" t="s">
        <v>115</v>
      </c>
      <c r="B1" s="9" t="s">
        <v>0</v>
      </c>
    </row>
    <row r="2" spans="1:3" x14ac:dyDescent="0.35">
      <c r="A2" s="10" t="s">
        <v>1</v>
      </c>
      <c r="B2" s="10" t="s">
        <v>1</v>
      </c>
    </row>
    <row r="4" spans="1:3" x14ac:dyDescent="0.35">
      <c r="A4" s="1" t="s">
        <v>2</v>
      </c>
      <c r="B4" s="1" t="s">
        <v>3</v>
      </c>
      <c r="C4" s="1" t="s">
        <v>114</v>
      </c>
    </row>
    <row r="5" spans="1:3" x14ac:dyDescent="0.35">
      <c r="A5" s="4" t="s">
        <v>4</v>
      </c>
      <c r="B5" s="5" t="s">
        <v>5</v>
      </c>
      <c r="C5" s="4" t="s">
        <v>4</v>
      </c>
    </row>
    <row r="6" spans="1:3" x14ac:dyDescent="0.35">
      <c r="A6" s="2" t="s">
        <v>4</v>
      </c>
      <c r="B6" t="s">
        <v>21</v>
      </c>
      <c r="C6" s="2" t="s">
        <v>4</v>
      </c>
    </row>
    <row r="7" spans="1:3" x14ac:dyDescent="0.35">
      <c r="A7" s="2">
        <v>1100</v>
      </c>
      <c r="B7" t="s">
        <v>21</v>
      </c>
      <c r="C7" s="3">
        <v>-212164</v>
      </c>
    </row>
    <row r="8" spans="1:3" x14ac:dyDescent="0.35">
      <c r="A8" s="2">
        <v>1210</v>
      </c>
      <c r="B8" t="s">
        <v>34</v>
      </c>
      <c r="C8" s="3">
        <v>34512</v>
      </c>
    </row>
    <row r="9" spans="1:3" x14ac:dyDescent="0.35">
      <c r="A9" s="2">
        <v>1220</v>
      </c>
      <c r="B9" t="s">
        <v>35</v>
      </c>
      <c r="C9" s="3">
        <v>76236</v>
      </c>
    </row>
    <row r="10" spans="1:3" x14ac:dyDescent="0.35">
      <c r="A10" s="2">
        <v>1230</v>
      </c>
      <c r="B10" t="s">
        <v>36</v>
      </c>
      <c r="C10" s="3">
        <v>20000</v>
      </c>
    </row>
    <row r="11" spans="1:3" x14ac:dyDescent="0.35">
      <c r="A11" s="2">
        <v>1240</v>
      </c>
      <c r="B11" t="s">
        <v>37</v>
      </c>
      <c r="C11" s="3">
        <v>31175</v>
      </c>
    </row>
    <row r="12" spans="1:3" x14ac:dyDescent="0.35">
      <c r="A12" s="2">
        <v>1245</v>
      </c>
      <c r="B12" t="s">
        <v>38</v>
      </c>
      <c r="C12" s="3">
        <v>0</v>
      </c>
    </row>
    <row r="13" spans="1:3" x14ac:dyDescent="0.35">
      <c r="A13" s="6" t="s">
        <v>4</v>
      </c>
      <c r="B13" s="7" t="s">
        <v>39</v>
      </c>
      <c r="C13" s="8">
        <f>SUM(C7:C12)</f>
        <v>-50241</v>
      </c>
    </row>
    <row r="14" spans="1:3" x14ac:dyDescent="0.35">
      <c r="A14" s="2" t="s">
        <v>4</v>
      </c>
      <c r="B14" t="s">
        <v>4</v>
      </c>
      <c r="C14" s="2" t="s">
        <v>4</v>
      </c>
    </row>
    <row r="15" spans="1:3" x14ac:dyDescent="0.35">
      <c r="A15" s="2" t="s">
        <v>4</v>
      </c>
      <c r="B15" t="s">
        <v>102</v>
      </c>
      <c r="C15" s="2" t="s">
        <v>4</v>
      </c>
    </row>
    <row r="16" spans="1:3" x14ac:dyDescent="0.35">
      <c r="A16" s="2">
        <v>1012</v>
      </c>
      <c r="B16" t="s">
        <v>9</v>
      </c>
      <c r="C16" s="3">
        <v>-203715</v>
      </c>
    </row>
    <row r="17" spans="1:3" x14ac:dyDescent="0.35">
      <c r="A17" s="2">
        <v>1141</v>
      </c>
      <c r="B17" t="s">
        <v>25</v>
      </c>
      <c r="C17" s="3">
        <v>-83500</v>
      </c>
    </row>
    <row r="18" spans="1:3" x14ac:dyDescent="0.35">
      <c r="A18" s="2">
        <v>1301</v>
      </c>
      <c r="B18" t="s">
        <v>40</v>
      </c>
      <c r="C18" s="3">
        <v>80000</v>
      </c>
    </row>
    <row r="19" spans="1:3" x14ac:dyDescent="0.35">
      <c r="A19" s="2">
        <v>1302</v>
      </c>
      <c r="B19" t="s">
        <v>41</v>
      </c>
      <c r="C19" s="3">
        <v>230000</v>
      </c>
    </row>
    <row r="20" spans="1:3" x14ac:dyDescent="0.35">
      <c r="A20" s="2">
        <v>1303</v>
      </c>
      <c r="B20" t="s">
        <v>42</v>
      </c>
      <c r="C20" s="3">
        <v>0</v>
      </c>
    </row>
    <row r="21" spans="1:3" x14ac:dyDescent="0.35">
      <c r="A21" s="2">
        <v>1304</v>
      </c>
      <c r="B21" t="s">
        <v>43</v>
      </c>
      <c r="C21" s="3">
        <v>10000</v>
      </c>
    </row>
    <row r="22" spans="1:3" x14ac:dyDescent="0.35">
      <c r="A22" s="2">
        <v>1306</v>
      </c>
      <c r="B22" t="s">
        <v>44</v>
      </c>
      <c r="C22" s="3">
        <v>0</v>
      </c>
    </row>
    <row r="23" spans="1:3" x14ac:dyDescent="0.35">
      <c r="A23" s="2">
        <v>1307</v>
      </c>
      <c r="B23" t="s">
        <v>45</v>
      </c>
      <c r="C23" s="3">
        <v>0</v>
      </c>
    </row>
    <row r="24" spans="1:3" x14ac:dyDescent="0.35">
      <c r="A24" s="2">
        <v>1308</v>
      </c>
      <c r="B24" t="s">
        <v>46</v>
      </c>
      <c r="C24" s="3">
        <v>40000</v>
      </c>
    </row>
    <row r="25" spans="1:3" x14ac:dyDescent="0.35">
      <c r="A25" s="2">
        <v>1309</v>
      </c>
      <c r="B25" t="s">
        <v>47</v>
      </c>
      <c r="C25" s="3">
        <v>30000</v>
      </c>
    </row>
    <row r="26" spans="1:3" x14ac:dyDescent="0.35">
      <c r="A26" s="2">
        <v>1310</v>
      </c>
      <c r="B26" t="s">
        <v>48</v>
      </c>
      <c r="C26" s="3">
        <v>20000</v>
      </c>
    </row>
    <row r="27" spans="1:3" x14ac:dyDescent="0.35">
      <c r="A27" s="2">
        <v>1311</v>
      </c>
      <c r="B27" t="s">
        <v>49</v>
      </c>
      <c r="C27" s="3">
        <v>0</v>
      </c>
    </row>
    <row r="28" spans="1:3" x14ac:dyDescent="0.35">
      <c r="A28" s="2">
        <v>1312</v>
      </c>
      <c r="B28" t="s">
        <v>6</v>
      </c>
      <c r="C28" s="3">
        <v>0</v>
      </c>
    </row>
    <row r="29" spans="1:3" x14ac:dyDescent="0.35">
      <c r="A29" s="2">
        <v>1313</v>
      </c>
      <c r="B29" t="s">
        <v>50</v>
      </c>
      <c r="C29" s="3">
        <v>20000</v>
      </c>
    </row>
    <row r="30" spans="1:3" x14ac:dyDescent="0.35">
      <c r="A30" s="2">
        <v>1314</v>
      </c>
      <c r="B30" t="s">
        <v>51</v>
      </c>
      <c r="C30" s="3">
        <v>70000</v>
      </c>
    </row>
    <row r="31" spans="1:3" x14ac:dyDescent="0.35">
      <c r="A31" s="2">
        <v>1315</v>
      </c>
      <c r="B31" t="s">
        <v>52</v>
      </c>
      <c r="C31" s="3">
        <v>15000</v>
      </c>
    </row>
    <row r="32" spans="1:3" x14ac:dyDescent="0.35">
      <c r="A32" s="2">
        <v>1321</v>
      </c>
      <c r="B32" t="s">
        <v>53</v>
      </c>
      <c r="C32" s="3">
        <v>20000</v>
      </c>
    </row>
    <row r="33" spans="1:3" x14ac:dyDescent="0.35">
      <c r="A33" s="6" t="s">
        <v>4</v>
      </c>
      <c r="B33" s="7" t="s">
        <v>103</v>
      </c>
      <c r="C33" s="8">
        <f>SUM(C16:C32)</f>
        <v>247785</v>
      </c>
    </row>
    <row r="34" spans="1:3" x14ac:dyDescent="0.35">
      <c r="A34" s="2" t="s">
        <v>4</v>
      </c>
      <c r="B34" t="s">
        <v>4</v>
      </c>
      <c r="C34" s="2" t="s">
        <v>4</v>
      </c>
    </row>
    <row r="35" spans="1:3" x14ac:dyDescent="0.35">
      <c r="A35" s="2" t="s">
        <v>4</v>
      </c>
      <c r="B35" t="s">
        <v>104</v>
      </c>
      <c r="C35" s="2" t="s">
        <v>4</v>
      </c>
    </row>
    <row r="36" spans="1:3" x14ac:dyDescent="0.35">
      <c r="A36" s="2">
        <v>1012</v>
      </c>
      <c r="B36" t="s">
        <v>9</v>
      </c>
      <c r="C36" s="3">
        <v>-200000</v>
      </c>
    </row>
    <row r="37" spans="1:3" x14ac:dyDescent="0.35">
      <c r="A37" s="2">
        <v>1401</v>
      </c>
      <c r="B37" t="s">
        <v>40</v>
      </c>
      <c r="C37" s="3">
        <v>102000</v>
      </c>
    </row>
    <row r="38" spans="1:3" x14ac:dyDescent="0.35">
      <c r="A38" s="2">
        <v>1402</v>
      </c>
      <c r="B38" t="s">
        <v>54</v>
      </c>
      <c r="C38" s="3">
        <v>9000</v>
      </c>
    </row>
    <row r="39" spans="1:3" x14ac:dyDescent="0.35">
      <c r="A39" s="2">
        <v>1403</v>
      </c>
      <c r="B39" t="s">
        <v>42</v>
      </c>
      <c r="C39" s="3">
        <v>0</v>
      </c>
    </row>
    <row r="40" spans="1:3" x14ac:dyDescent="0.35">
      <c r="A40" s="2">
        <v>1404</v>
      </c>
      <c r="B40" t="s">
        <v>43</v>
      </c>
      <c r="C40" s="3">
        <v>6000</v>
      </c>
    </row>
    <row r="41" spans="1:3" x14ac:dyDescent="0.35">
      <c r="A41" s="2">
        <v>1406</v>
      </c>
      <c r="B41" t="s">
        <v>44</v>
      </c>
      <c r="C41" s="3">
        <v>200</v>
      </c>
    </row>
    <row r="42" spans="1:3" x14ac:dyDescent="0.35">
      <c r="A42" s="2">
        <v>1408</v>
      </c>
      <c r="B42" t="s">
        <v>46</v>
      </c>
      <c r="C42" s="3">
        <v>30000</v>
      </c>
    </row>
    <row r="43" spans="1:3" x14ac:dyDescent="0.35">
      <c r="A43" s="2">
        <v>1409</v>
      </c>
      <c r="B43" t="s">
        <v>47</v>
      </c>
      <c r="C43" s="3">
        <v>0</v>
      </c>
    </row>
    <row r="44" spans="1:3" x14ac:dyDescent="0.35">
      <c r="A44" s="6" t="s">
        <v>4</v>
      </c>
      <c r="B44" s="7" t="s">
        <v>105</v>
      </c>
      <c r="C44" s="8">
        <f>SUM(C36:C43)</f>
        <v>-52800</v>
      </c>
    </row>
    <row r="45" spans="1:3" x14ac:dyDescent="0.35">
      <c r="A45" s="2" t="s">
        <v>4</v>
      </c>
      <c r="B45" t="s">
        <v>4</v>
      </c>
      <c r="C45" s="2" t="s">
        <v>4</v>
      </c>
    </row>
    <row r="46" spans="1:3" x14ac:dyDescent="0.35">
      <c r="A46" s="2" t="s">
        <v>4</v>
      </c>
      <c r="B46" t="s">
        <v>106</v>
      </c>
      <c r="C46" s="2" t="s">
        <v>4</v>
      </c>
    </row>
    <row r="47" spans="1:3" x14ac:dyDescent="0.35">
      <c r="A47" s="2">
        <v>1013</v>
      </c>
      <c r="B47" t="s">
        <v>10</v>
      </c>
      <c r="C47" s="3">
        <v>-159120</v>
      </c>
    </row>
    <row r="48" spans="1:3" x14ac:dyDescent="0.35">
      <c r="A48" s="2">
        <v>1142</v>
      </c>
      <c r="B48" t="s">
        <v>26</v>
      </c>
      <c r="C48" s="3">
        <v>-30000</v>
      </c>
    </row>
    <row r="49" spans="1:3" x14ac:dyDescent="0.35">
      <c r="A49" s="2">
        <v>1501</v>
      </c>
      <c r="B49" t="s">
        <v>40</v>
      </c>
      <c r="C49" s="3">
        <v>25000</v>
      </c>
    </row>
    <row r="50" spans="1:3" x14ac:dyDescent="0.35">
      <c r="A50" s="2">
        <v>1502</v>
      </c>
      <c r="B50" t="s">
        <v>41</v>
      </c>
      <c r="C50" s="3">
        <v>40000</v>
      </c>
    </row>
    <row r="51" spans="1:3" x14ac:dyDescent="0.35">
      <c r="A51" s="2">
        <v>1503</v>
      </c>
      <c r="B51" t="s">
        <v>42</v>
      </c>
      <c r="C51" s="3">
        <v>0</v>
      </c>
    </row>
    <row r="52" spans="1:3" x14ac:dyDescent="0.35">
      <c r="A52" s="2">
        <v>1504</v>
      </c>
      <c r="B52" t="s">
        <v>43</v>
      </c>
      <c r="C52" s="3">
        <v>10000</v>
      </c>
    </row>
    <row r="53" spans="1:3" x14ac:dyDescent="0.35">
      <c r="A53" s="2">
        <v>1508</v>
      </c>
      <c r="B53" t="s">
        <v>46</v>
      </c>
      <c r="C53" s="3">
        <v>0</v>
      </c>
    </row>
    <row r="54" spans="1:3" x14ac:dyDescent="0.35">
      <c r="A54" s="2">
        <v>1510</v>
      </c>
      <c r="B54" t="s">
        <v>48</v>
      </c>
      <c r="C54" s="3">
        <v>24000</v>
      </c>
    </row>
    <row r="55" spans="1:3" x14ac:dyDescent="0.35">
      <c r="A55" s="2">
        <v>1512</v>
      </c>
      <c r="B55" t="s">
        <v>6</v>
      </c>
      <c r="C55" s="3">
        <v>0</v>
      </c>
    </row>
    <row r="56" spans="1:3" x14ac:dyDescent="0.35">
      <c r="A56" s="2">
        <v>1521</v>
      </c>
      <c r="B56" t="s">
        <v>53</v>
      </c>
      <c r="C56" s="3">
        <v>30000</v>
      </c>
    </row>
    <row r="57" spans="1:3" x14ac:dyDescent="0.35">
      <c r="A57" s="6" t="s">
        <v>4</v>
      </c>
      <c r="B57" s="7" t="s">
        <v>107</v>
      </c>
      <c r="C57" s="8">
        <f>SUM(C47:C56)</f>
        <v>-60120</v>
      </c>
    </row>
    <row r="58" spans="1:3" x14ac:dyDescent="0.35">
      <c r="A58" s="2" t="s">
        <v>4</v>
      </c>
      <c r="B58" t="s">
        <v>4</v>
      </c>
      <c r="C58" s="2" t="s">
        <v>4</v>
      </c>
    </row>
    <row r="59" spans="1:3" x14ac:dyDescent="0.35">
      <c r="A59" s="2" t="s">
        <v>4</v>
      </c>
      <c r="B59" t="s">
        <v>108</v>
      </c>
      <c r="C59" s="2" t="s">
        <v>4</v>
      </c>
    </row>
    <row r="60" spans="1:3" x14ac:dyDescent="0.35">
      <c r="A60" s="2">
        <v>1011</v>
      </c>
      <c r="B60" t="s">
        <v>8</v>
      </c>
      <c r="C60" s="3">
        <v>-380052</v>
      </c>
    </row>
    <row r="61" spans="1:3" x14ac:dyDescent="0.35">
      <c r="A61" s="2">
        <v>1144</v>
      </c>
      <c r="B61" t="s">
        <v>28</v>
      </c>
      <c r="C61" s="3">
        <v>-60000</v>
      </c>
    </row>
    <row r="62" spans="1:3" x14ac:dyDescent="0.35">
      <c r="A62" s="2">
        <v>1601</v>
      </c>
      <c r="B62" t="s">
        <v>40</v>
      </c>
      <c r="C62" s="3">
        <v>75000</v>
      </c>
    </row>
    <row r="63" spans="1:3" x14ac:dyDescent="0.35">
      <c r="A63" s="2">
        <v>1602</v>
      </c>
      <c r="B63" t="s">
        <v>41</v>
      </c>
      <c r="C63" s="3">
        <v>50000</v>
      </c>
    </row>
    <row r="64" spans="1:3" x14ac:dyDescent="0.35">
      <c r="A64" s="2">
        <v>1603</v>
      </c>
      <c r="B64" t="s">
        <v>42</v>
      </c>
      <c r="C64" s="3">
        <v>0</v>
      </c>
    </row>
    <row r="65" spans="1:3" x14ac:dyDescent="0.35">
      <c r="A65" s="2">
        <v>1604</v>
      </c>
      <c r="B65" t="s">
        <v>55</v>
      </c>
      <c r="C65" s="3">
        <v>15000</v>
      </c>
    </row>
    <row r="66" spans="1:3" x14ac:dyDescent="0.35">
      <c r="A66" s="2">
        <v>1606</v>
      </c>
      <c r="B66" t="s">
        <v>44</v>
      </c>
      <c r="C66" s="3">
        <v>0</v>
      </c>
    </row>
    <row r="67" spans="1:3" x14ac:dyDescent="0.35">
      <c r="A67" s="2">
        <v>1607</v>
      </c>
      <c r="B67" t="s">
        <v>45</v>
      </c>
      <c r="C67" s="3">
        <v>5000</v>
      </c>
    </row>
    <row r="68" spans="1:3" x14ac:dyDescent="0.35">
      <c r="A68" s="2">
        <v>1608</v>
      </c>
      <c r="B68" t="s">
        <v>46</v>
      </c>
      <c r="C68" s="3">
        <v>15000</v>
      </c>
    </row>
    <row r="69" spans="1:3" x14ac:dyDescent="0.35">
      <c r="A69" s="2">
        <v>1609</v>
      </c>
      <c r="B69" t="s">
        <v>47</v>
      </c>
      <c r="C69" s="3">
        <v>15000</v>
      </c>
    </row>
    <row r="70" spans="1:3" x14ac:dyDescent="0.35">
      <c r="A70" s="2">
        <v>1611</v>
      </c>
      <c r="B70" t="s">
        <v>49</v>
      </c>
      <c r="C70" s="3">
        <v>2000</v>
      </c>
    </row>
    <row r="71" spans="1:3" x14ac:dyDescent="0.35">
      <c r="A71" s="2">
        <v>1612</v>
      </c>
      <c r="B71" t="s">
        <v>6</v>
      </c>
      <c r="C71" s="3">
        <v>0</v>
      </c>
    </row>
    <row r="72" spans="1:3" x14ac:dyDescent="0.35">
      <c r="A72" s="2">
        <v>1617</v>
      </c>
      <c r="B72" t="s">
        <v>56</v>
      </c>
      <c r="C72" s="3">
        <v>50000</v>
      </c>
    </row>
    <row r="73" spans="1:3" x14ac:dyDescent="0.35">
      <c r="A73" s="2">
        <v>1621</v>
      </c>
      <c r="B73" t="s">
        <v>53</v>
      </c>
      <c r="C73" s="3">
        <v>15000</v>
      </c>
    </row>
    <row r="74" spans="1:3" x14ac:dyDescent="0.35">
      <c r="A74" s="2">
        <v>1631</v>
      </c>
      <c r="B74" t="s">
        <v>57</v>
      </c>
      <c r="C74" s="3">
        <v>0</v>
      </c>
    </row>
    <row r="75" spans="1:3" x14ac:dyDescent="0.35">
      <c r="A75" s="6" t="s">
        <v>4</v>
      </c>
      <c r="B75" s="7" t="s">
        <v>109</v>
      </c>
      <c r="C75" s="8">
        <f>SUM(C60:C74)</f>
        <v>-198052</v>
      </c>
    </row>
    <row r="76" spans="1:3" x14ac:dyDescent="0.35">
      <c r="A76" s="2" t="s">
        <v>4</v>
      </c>
      <c r="B76" t="s">
        <v>4</v>
      </c>
      <c r="C76" s="2" t="s">
        <v>4</v>
      </c>
    </row>
    <row r="77" spans="1:3" x14ac:dyDescent="0.35">
      <c r="A77" s="2" t="s">
        <v>4</v>
      </c>
      <c r="B77" t="s">
        <v>110</v>
      </c>
      <c r="C77" s="2" t="s">
        <v>4</v>
      </c>
    </row>
    <row r="78" spans="1:3" x14ac:dyDescent="0.35">
      <c r="A78" s="2">
        <v>1010</v>
      </c>
      <c r="B78" t="s">
        <v>7</v>
      </c>
      <c r="C78" s="3">
        <v>-809880</v>
      </c>
    </row>
    <row r="79" spans="1:3" x14ac:dyDescent="0.35">
      <c r="A79" s="2">
        <v>1143</v>
      </c>
      <c r="B79" t="s">
        <v>27</v>
      </c>
      <c r="C79" s="3">
        <v>-80000</v>
      </c>
    </row>
    <row r="80" spans="1:3" x14ac:dyDescent="0.35">
      <c r="A80" s="2">
        <v>1701</v>
      </c>
      <c r="B80" t="s">
        <v>40</v>
      </c>
      <c r="C80" s="3">
        <v>150000</v>
      </c>
    </row>
    <row r="81" spans="1:3" x14ac:dyDescent="0.35">
      <c r="A81" s="2">
        <v>1702</v>
      </c>
      <c r="B81" t="s">
        <v>41</v>
      </c>
      <c r="C81" s="3">
        <v>120000</v>
      </c>
    </row>
    <row r="82" spans="1:3" x14ac:dyDescent="0.35">
      <c r="A82" s="2">
        <v>1703</v>
      </c>
      <c r="B82" t="s">
        <v>42</v>
      </c>
      <c r="C82" s="3">
        <v>0</v>
      </c>
    </row>
    <row r="83" spans="1:3" x14ac:dyDescent="0.35">
      <c r="A83" s="2">
        <v>1704</v>
      </c>
      <c r="B83" t="s">
        <v>55</v>
      </c>
      <c r="C83" s="3">
        <v>25000</v>
      </c>
    </row>
    <row r="84" spans="1:3" x14ac:dyDescent="0.35">
      <c r="A84" s="2">
        <v>1705</v>
      </c>
      <c r="B84" t="s">
        <v>58</v>
      </c>
      <c r="C84" s="3">
        <v>0</v>
      </c>
    </row>
    <row r="85" spans="1:3" x14ac:dyDescent="0.35">
      <c r="A85" s="2">
        <v>1707</v>
      </c>
      <c r="B85" t="s">
        <v>45</v>
      </c>
      <c r="C85" s="3">
        <v>10000</v>
      </c>
    </row>
    <row r="86" spans="1:3" x14ac:dyDescent="0.35">
      <c r="A86" s="2">
        <v>1708</v>
      </c>
      <c r="B86" t="s">
        <v>46</v>
      </c>
      <c r="C86" s="3">
        <v>40000</v>
      </c>
    </row>
    <row r="87" spans="1:3" x14ac:dyDescent="0.35">
      <c r="A87" s="2">
        <v>1709</v>
      </c>
      <c r="B87" t="s">
        <v>47</v>
      </c>
      <c r="C87" s="3">
        <v>40000</v>
      </c>
    </row>
    <row r="88" spans="1:3" x14ac:dyDescent="0.35">
      <c r="A88" s="2">
        <v>1711</v>
      </c>
      <c r="B88" t="s">
        <v>49</v>
      </c>
      <c r="C88" s="3">
        <v>10000</v>
      </c>
    </row>
    <row r="89" spans="1:3" x14ac:dyDescent="0.35">
      <c r="A89" s="2">
        <v>1717</v>
      </c>
      <c r="B89" t="s">
        <v>56</v>
      </c>
      <c r="C89" s="3">
        <v>45000</v>
      </c>
    </row>
    <row r="90" spans="1:3" x14ac:dyDescent="0.35">
      <c r="A90" s="6" t="s">
        <v>4</v>
      </c>
      <c r="B90" s="7" t="s">
        <v>111</v>
      </c>
      <c r="C90" s="8">
        <f>SUM(C78:C89)</f>
        <v>-449880</v>
      </c>
    </row>
    <row r="91" spans="1:3" x14ac:dyDescent="0.35">
      <c r="A91" s="2" t="s">
        <v>4</v>
      </c>
      <c r="B91" t="s">
        <v>4</v>
      </c>
      <c r="C91" s="2" t="s">
        <v>4</v>
      </c>
    </row>
    <row r="92" spans="1:3" x14ac:dyDescent="0.35">
      <c r="A92" s="2" t="s">
        <v>4</v>
      </c>
      <c r="B92" t="s">
        <v>112</v>
      </c>
      <c r="C92" s="2" t="s">
        <v>4</v>
      </c>
    </row>
    <row r="93" spans="1:3" x14ac:dyDescent="0.35">
      <c r="A93" s="2">
        <v>1045</v>
      </c>
      <c r="B93" t="s">
        <v>17</v>
      </c>
      <c r="C93" s="3">
        <v>-320000</v>
      </c>
    </row>
    <row r="94" spans="1:3" x14ac:dyDescent="0.35">
      <c r="A94" s="2">
        <v>1050</v>
      </c>
      <c r="B94" t="s">
        <v>18</v>
      </c>
      <c r="C94" s="3">
        <v>-120000</v>
      </c>
    </row>
    <row r="95" spans="1:3" x14ac:dyDescent="0.35">
      <c r="A95" s="2">
        <v>1801</v>
      </c>
      <c r="B95" t="s">
        <v>59</v>
      </c>
      <c r="C95" s="3">
        <v>320000</v>
      </c>
    </row>
    <row r="96" spans="1:3" x14ac:dyDescent="0.35">
      <c r="A96" s="2">
        <v>1802</v>
      </c>
      <c r="B96" t="s">
        <v>60</v>
      </c>
      <c r="C96" s="3">
        <v>10000</v>
      </c>
    </row>
    <row r="97" spans="1:6" x14ac:dyDescent="0.35">
      <c r="A97" s="2">
        <v>1804</v>
      </c>
      <c r="B97" t="s">
        <v>61</v>
      </c>
      <c r="C97" s="3">
        <v>60000</v>
      </c>
    </row>
    <row r="98" spans="1:6" x14ac:dyDescent="0.35">
      <c r="A98" s="6" t="s">
        <v>4</v>
      </c>
      <c r="B98" s="7" t="s">
        <v>113</v>
      </c>
      <c r="C98" s="8">
        <f>SUM(C93:C97)</f>
        <v>-50000</v>
      </c>
    </row>
    <row r="99" spans="1:6" x14ac:dyDescent="0.35">
      <c r="A99" s="2" t="s">
        <v>4</v>
      </c>
      <c r="B99" t="s">
        <v>4</v>
      </c>
      <c r="C99" s="2" t="s">
        <v>4</v>
      </c>
    </row>
    <row r="100" spans="1:6" x14ac:dyDescent="0.35">
      <c r="A100" s="2" t="s">
        <v>4</v>
      </c>
      <c r="B100" t="s">
        <v>100</v>
      </c>
      <c r="C100" s="2" t="s">
        <v>4</v>
      </c>
    </row>
    <row r="101" spans="1:6" x14ac:dyDescent="0.35">
      <c r="A101" s="2">
        <v>1014</v>
      </c>
      <c r="B101" t="s">
        <v>11</v>
      </c>
      <c r="C101" s="3">
        <v>-6244</v>
      </c>
    </row>
    <row r="102" spans="1:6" x14ac:dyDescent="0.35">
      <c r="A102" s="2">
        <v>1016</v>
      </c>
      <c r="B102" t="s">
        <v>12</v>
      </c>
      <c r="C102" s="3">
        <v>0</v>
      </c>
    </row>
    <row r="103" spans="1:6" x14ac:dyDescent="0.35">
      <c r="A103" s="2">
        <v>1020</v>
      </c>
      <c r="B103" t="s">
        <v>13</v>
      </c>
      <c r="C103" s="3">
        <v>-15000</v>
      </c>
    </row>
    <row r="104" spans="1:6" x14ac:dyDescent="0.35">
      <c r="A104" s="2">
        <v>1025</v>
      </c>
      <c r="B104" t="s">
        <v>14</v>
      </c>
      <c r="C104" s="3">
        <v>-1300</v>
      </c>
    </row>
    <row r="105" spans="1:6" x14ac:dyDescent="0.35">
      <c r="A105" s="2">
        <v>1031</v>
      </c>
      <c r="B105" t="s">
        <v>15</v>
      </c>
      <c r="C105" s="3">
        <v>-140000</v>
      </c>
    </row>
    <row r="106" spans="1:6" x14ac:dyDescent="0.35">
      <c r="A106" s="2">
        <v>1032</v>
      </c>
      <c r="B106" t="s">
        <v>16</v>
      </c>
      <c r="C106" s="3">
        <v>-650000</v>
      </c>
    </row>
    <row r="107" spans="1:6" x14ac:dyDescent="0.35">
      <c r="A107" s="2">
        <v>1070</v>
      </c>
      <c r="B107" t="s">
        <v>19</v>
      </c>
      <c r="C107" s="3">
        <v>-16000</v>
      </c>
    </row>
    <row r="108" spans="1:6" x14ac:dyDescent="0.35">
      <c r="A108" s="2">
        <v>1090</v>
      </c>
      <c r="B108" t="s">
        <v>20</v>
      </c>
      <c r="C108" s="3">
        <v>-8000</v>
      </c>
    </row>
    <row r="109" spans="1:6" x14ac:dyDescent="0.35">
      <c r="A109" s="2">
        <v>1110</v>
      </c>
      <c r="B109" t="s">
        <v>22</v>
      </c>
      <c r="C109" s="3">
        <v>-25000</v>
      </c>
      <c r="D109" s="2"/>
      <c r="F109" s="3"/>
    </row>
    <row r="110" spans="1:6" x14ac:dyDescent="0.35">
      <c r="A110" s="2">
        <v>1130</v>
      </c>
      <c r="B110" t="s">
        <v>23</v>
      </c>
      <c r="C110" s="3">
        <v>0</v>
      </c>
    </row>
    <row r="111" spans="1:6" x14ac:dyDescent="0.35">
      <c r="A111" s="2">
        <v>1140</v>
      </c>
      <c r="B111" t="s">
        <v>24</v>
      </c>
      <c r="C111" s="3">
        <v>-34153</v>
      </c>
    </row>
    <row r="112" spans="1:6" x14ac:dyDescent="0.35">
      <c r="A112" s="2">
        <v>1150</v>
      </c>
      <c r="B112" t="s">
        <v>29</v>
      </c>
      <c r="C112" s="3">
        <v>0</v>
      </c>
    </row>
    <row r="113" spans="1:3" x14ac:dyDescent="0.35">
      <c r="A113" s="2">
        <v>1160</v>
      </c>
      <c r="B113" t="s">
        <v>30</v>
      </c>
      <c r="C113" s="3">
        <v>-254200</v>
      </c>
    </row>
    <row r="114" spans="1:3" x14ac:dyDescent="0.35">
      <c r="A114" s="2">
        <v>1170</v>
      </c>
      <c r="B114" t="s">
        <v>31</v>
      </c>
      <c r="C114" s="3">
        <v>-260000</v>
      </c>
    </row>
    <row r="115" spans="1:3" x14ac:dyDescent="0.35">
      <c r="A115" s="2">
        <v>1180</v>
      </c>
      <c r="B115" t="s">
        <v>32</v>
      </c>
      <c r="C115" s="3">
        <v>-100000</v>
      </c>
    </row>
    <row r="116" spans="1:3" x14ac:dyDescent="0.35">
      <c r="A116" s="2">
        <v>1901</v>
      </c>
      <c r="B116" t="s">
        <v>62</v>
      </c>
      <c r="C116" s="3">
        <v>361672</v>
      </c>
    </row>
    <row r="117" spans="1:3" x14ac:dyDescent="0.35">
      <c r="A117" s="2">
        <v>1902</v>
      </c>
      <c r="B117" t="s">
        <v>63</v>
      </c>
      <c r="C117" s="3">
        <v>7000</v>
      </c>
    </row>
    <row r="118" spans="1:3" x14ac:dyDescent="0.35">
      <c r="A118" s="2">
        <v>1903</v>
      </c>
      <c r="B118" t="s">
        <v>64</v>
      </c>
      <c r="C118" s="3">
        <v>2000</v>
      </c>
    </row>
    <row r="119" spans="1:3" x14ac:dyDescent="0.35">
      <c r="A119" s="2">
        <v>1904</v>
      </c>
      <c r="B119" t="s">
        <v>65</v>
      </c>
      <c r="C119" s="3">
        <v>15000</v>
      </c>
    </row>
    <row r="120" spans="1:3" x14ac:dyDescent="0.35">
      <c r="A120" s="2">
        <v>1905</v>
      </c>
      <c r="B120" t="s">
        <v>66</v>
      </c>
      <c r="C120" s="3">
        <v>15000</v>
      </c>
    </row>
    <row r="121" spans="1:3" x14ac:dyDescent="0.35">
      <c r="A121" s="2">
        <v>1906</v>
      </c>
      <c r="B121" t="s">
        <v>67</v>
      </c>
      <c r="C121" s="3">
        <v>260000</v>
      </c>
    </row>
    <row r="122" spans="1:3" x14ac:dyDescent="0.35">
      <c r="A122" s="2">
        <v>1907</v>
      </c>
      <c r="B122" t="s">
        <v>68</v>
      </c>
      <c r="C122" s="3">
        <v>20000</v>
      </c>
    </row>
    <row r="123" spans="1:3" x14ac:dyDescent="0.35">
      <c r="A123" s="2">
        <v>1908</v>
      </c>
      <c r="B123" t="s">
        <v>69</v>
      </c>
      <c r="C123" s="3">
        <v>10000</v>
      </c>
    </row>
    <row r="124" spans="1:3" x14ac:dyDescent="0.35">
      <c r="A124" s="2">
        <v>1909</v>
      </c>
      <c r="B124" t="s">
        <v>70</v>
      </c>
      <c r="C124" s="3">
        <v>35000</v>
      </c>
    </row>
    <row r="125" spans="1:3" x14ac:dyDescent="0.35">
      <c r="A125" s="2">
        <v>1910</v>
      </c>
      <c r="B125" t="s">
        <v>71</v>
      </c>
      <c r="C125" s="3">
        <v>20000</v>
      </c>
    </row>
    <row r="126" spans="1:3" x14ac:dyDescent="0.35">
      <c r="A126" s="2">
        <v>1911</v>
      </c>
      <c r="B126" t="s">
        <v>72</v>
      </c>
      <c r="C126" s="3">
        <v>200000</v>
      </c>
    </row>
    <row r="127" spans="1:3" x14ac:dyDescent="0.35">
      <c r="A127" s="2">
        <v>1912</v>
      </c>
      <c r="B127" t="s">
        <v>73</v>
      </c>
      <c r="C127" s="3">
        <v>45000</v>
      </c>
    </row>
    <row r="128" spans="1:3" x14ac:dyDescent="0.35">
      <c r="A128" s="2">
        <v>1913</v>
      </c>
      <c r="B128" t="s">
        <v>74</v>
      </c>
      <c r="C128" s="3">
        <v>25000</v>
      </c>
    </row>
    <row r="129" spans="1:3" x14ac:dyDescent="0.35">
      <c r="A129" s="2">
        <v>1914</v>
      </c>
      <c r="B129" t="s">
        <v>75</v>
      </c>
      <c r="C129" s="3">
        <v>52000</v>
      </c>
    </row>
    <row r="130" spans="1:3" x14ac:dyDescent="0.35">
      <c r="A130" s="2">
        <v>2001</v>
      </c>
      <c r="B130" t="s">
        <v>76</v>
      </c>
      <c r="C130" s="3">
        <v>4000</v>
      </c>
    </row>
    <row r="131" spans="1:3" x14ac:dyDescent="0.35">
      <c r="A131" s="2">
        <v>2002</v>
      </c>
      <c r="B131" t="s">
        <v>77</v>
      </c>
      <c r="C131" s="3">
        <v>40000</v>
      </c>
    </row>
    <row r="132" spans="1:3" x14ac:dyDescent="0.35">
      <c r="A132" s="2">
        <v>2004</v>
      </c>
      <c r="B132" t="s">
        <v>78</v>
      </c>
      <c r="C132" s="3">
        <v>1000</v>
      </c>
    </row>
    <row r="133" spans="1:3" x14ac:dyDescent="0.35">
      <c r="A133" s="2">
        <v>2005</v>
      </c>
      <c r="B133" t="s">
        <v>79</v>
      </c>
      <c r="C133" s="3">
        <v>14000</v>
      </c>
    </row>
    <row r="134" spans="1:3" x14ac:dyDescent="0.35">
      <c r="A134" s="2">
        <v>2006</v>
      </c>
      <c r="B134" t="s">
        <v>80</v>
      </c>
      <c r="C134" s="3">
        <v>25000</v>
      </c>
    </row>
    <row r="135" spans="1:3" x14ac:dyDescent="0.35">
      <c r="A135" s="2">
        <v>2007</v>
      </c>
      <c r="B135" t="s">
        <v>81</v>
      </c>
      <c r="C135" s="3">
        <v>1500</v>
      </c>
    </row>
    <row r="136" spans="1:3" x14ac:dyDescent="0.35">
      <c r="A136" s="2">
        <v>2008</v>
      </c>
      <c r="B136" t="s">
        <v>82</v>
      </c>
      <c r="C136" s="3">
        <v>50000</v>
      </c>
    </row>
    <row r="137" spans="1:3" x14ac:dyDescent="0.35">
      <c r="A137" s="2">
        <v>2009</v>
      </c>
      <c r="B137" t="s">
        <v>83</v>
      </c>
      <c r="C137" s="3">
        <v>75000</v>
      </c>
    </row>
    <row r="138" spans="1:3" x14ac:dyDescent="0.35">
      <c r="A138" s="2">
        <v>2010</v>
      </c>
      <c r="B138" t="s">
        <v>84</v>
      </c>
      <c r="C138" s="3">
        <v>10000</v>
      </c>
    </row>
    <row r="139" spans="1:3" x14ac:dyDescent="0.35">
      <c r="A139" s="2">
        <v>2011</v>
      </c>
      <c r="B139" t="s">
        <v>85</v>
      </c>
      <c r="C139" s="3">
        <v>5000</v>
      </c>
    </row>
    <row r="140" spans="1:3" x14ac:dyDescent="0.35">
      <c r="A140" s="2">
        <v>2014</v>
      </c>
      <c r="B140" t="s">
        <v>86</v>
      </c>
      <c r="C140" s="3">
        <v>7500</v>
      </c>
    </row>
    <row r="141" spans="1:3" x14ac:dyDescent="0.35">
      <c r="A141" s="2">
        <v>2015</v>
      </c>
      <c r="B141" t="s">
        <v>87</v>
      </c>
      <c r="C141" s="3">
        <v>7000</v>
      </c>
    </row>
    <row r="142" spans="1:3" x14ac:dyDescent="0.35">
      <c r="A142" s="2">
        <v>2020</v>
      </c>
      <c r="B142" t="s">
        <v>88</v>
      </c>
      <c r="C142" s="3">
        <v>100000</v>
      </c>
    </row>
    <row r="143" spans="1:3" x14ac:dyDescent="0.35">
      <c r="A143" s="2">
        <v>2031</v>
      </c>
      <c r="B143" t="s">
        <v>89</v>
      </c>
      <c r="C143" s="3">
        <v>12000</v>
      </c>
    </row>
    <row r="144" spans="1:3" x14ac:dyDescent="0.35">
      <c r="A144" s="2">
        <v>2032</v>
      </c>
      <c r="B144" t="s">
        <v>90</v>
      </c>
      <c r="C144" s="3">
        <v>10000</v>
      </c>
    </row>
    <row r="145" spans="1:5" x14ac:dyDescent="0.35">
      <c r="A145" s="2">
        <v>2040</v>
      </c>
      <c r="B145" t="s">
        <v>91</v>
      </c>
      <c r="C145" s="3">
        <v>20000</v>
      </c>
    </row>
    <row r="146" spans="1:5" x14ac:dyDescent="0.35">
      <c r="A146" s="2">
        <v>2051</v>
      </c>
      <c r="B146" t="s">
        <v>92</v>
      </c>
      <c r="C146" s="3">
        <v>1035600</v>
      </c>
    </row>
    <row r="147" spans="1:5" x14ac:dyDescent="0.35">
      <c r="A147" s="2">
        <v>2055</v>
      </c>
      <c r="B147" t="s">
        <v>93</v>
      </c>
      <c r="C147" s="3">
        <v>0</v>
      </c>
    </row>
    <row r="148" spans="1:5" x14ac:dyDescent="0.35">
      <c r="A148" s="2">
        <v>2056</v>
      </c>
      <c r="B148" t="s">
        <v>94</v>
      </c>
      <c r="C148" s="3">
        <v>6000</v>
      </c>
    </row>
    <row r="149" spans="1:5" x14ac:dyDescent="0.35">
      <c r="A149" s="2">
        <v>2057</v>
      </c>
      <c r="B149" t="s">
        <v>95</v>
      </c>
      <c r="C149" s="3">
        <v>2000</v>
      </c>
    </row>
    <row r="150" spans="1:5" x14ac:dyDescent="0.35">
      <c r="A150" s="2">
        <v>2063</v>
      </c>
      <c r="B150" t="s">
        <v>96</v>
      </c>
      <c r="C150" s="3">
        <v>16000</v>
      </c>
    </row>
    <row r="151" spans="1:5" x14ac:dyDescent="0.35">
      <c r="A151" s="2">
        <v>2070</v>
      </c>
      <c r="B151" t="s">
        <v>97</v>
      </c>
      <c r="C151" s="3">
        <v>-396000</v>
      </c>
    </row>
    <row r="152" spans="1:5" x14ac:dyDescent="0.35">
      <c r="A152" s="6" t="s">
        <v>4</v>
      </c>
      <c r="B152" s="7" t="s">
        <v>98</v>
      </c>
      <c r="C152" s="8">
        <f>SUM(C101:C151)</f>
        <v>603375</v>
      </c>
      <c r="E152" s="11"/>
    </row>
    <row r="153" spans="1:5" x14ac:dyDescent="0.35">
      <c r="A153" s="2" t="s">
        <v>4</v>
      </c>
      <c r="B153" t="s">
        <v>4</v>
      </c>
      <c r="C153" s="2" t="s">
        <v>4</v>
      </c>
    </row>
    <row r="154" spans="1:5" x14ac:dyDescent="0.35">
      <c r="A154" s="6" t="s">
        <v>4</v>
      </c>
      <c r="B154" s="7" t="s">
        <v>33</v>
      </c>
      <c r="C154" s="8">
        <f>-3988328+-180000</f>
        <v>-4168328</v>
      </c>
    </row>
    <row r="155" spans="1:5" x14ac:dyDescent="0.35">
      <c r="A155" s="6" t="s">
        <v>4</v>
      </c>
      <c r="B155" s="7" t="s">
        <v>101</v>
      </c>
      <c r="C155" s="8">
        <f>C156-C154</f>
        <v>4158395</v>
      </c>
    </row>
    <row r="156" spans="1:5" x14ac:dyDescent="0.35">
      <c r="A156" s="6" t="s">
        <v>4</v>
      </c>
      <c r="B156" s="7" t="s">
        <v>99</v>
      </c>
      <c r="C156" s="8">
        <f>170067-180000</f>
        <v>-9933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Driftsbudget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Saldobalance</dc:title>
  <dc:creator>DBU</dc:creator>
  <cp:lastModifiedBy>Troels Tram</cp:lastModifiedBy>
  <dcterms:created xsi:type="dcterms:W3CDTF">2026-07-13T06:45:48Z</dcterms:created>
  <dcterms:modified xsi:type="dcterms:W3CDTF">2026-07-13T06:45:48Z</dcterms:modified>
</cp:coreProperties>
</file>